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щая папка бухгалтеров\СМЕТЫ И ОТЧЕТЫ\2025\"/>
    </mc:Choice>
  </mc:AlternateContent>
  <xr:revisionPtr revIDLastSave="0" documentId="13_ncr:1_{F526528D-EF2F-478A-8BC5-3233E610A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Лист1!$A$1:$F$72</definedName>
  </definedNames>
  <calcPr calcId="181029"/>
</workbook>
</file>

<file path=xl/calcChain.xml><?xml version="1.0" encoding="utf-8"?>
<calcChain xmlns="http://schemas.openxmlformats.org/spreadsheetml/2006/main">
  <c r="E17" i="1" l="1"/>
  <c r="E18" i="1"/>
  <c r="E19" i="1"/>
  <c r="E20" i="1"/>
  <c r="F16" i="1"/>
  <c r="F37" i="1" s="1"/>
  <c r="F13" i="1"/>
  <c r="F57" i="1"/>
  <c r="E56" i="1"/>
  <c r="E16" i="1" l="1"/>
  <c r="E10" i="1"/>
  <c r="F51" i="1" l="1"/>
  <c r="E50" i="1"/>
  <c r="E54" i="1"/>
  <c r="E55" i="1"/>
  <c r="E53" i="1"/>
  <c r="E40" i="1"/>
  <c r="E41" i="1"/>
  <c r="E42" i="1"/>
  <c r="E43" i="1"/>
  <c r="E44" i="1"/>
  <c r="E45" i="1"/>
  <c r="E46" i="1"/>
  <c r="E47" i="1"/>
  <c r="E48" i="1"/>
  <c r="E49" i="1"/>
  <c r="E3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E57" i="1" l="1"/>
  <c r="E51" i="1"/>
  <c r="E13" i="1" l="1"/>
  <c r="E37" i="1" l="1"/>
  <c r="E59" i="1" s="1"/>
  <c r="F58" i="1" l="1"/>
  <c r="F59" i="1" s="1"/>
</calcChain>
</file>

<file path=xl/sharedStrings.xml><?xml version="1.0" encoding="utf-8"?>
<sst xmlns="http://schemas.openxmlformats.org/spreadsheetml/2006/main" count="77" uniqueCount="71">
  <si>
    <t xml:space="preserve">     Наименование статьи</t>
  </si>
  <si>
    <t>1.1</t>
  </si>
  <si>
    <t>1.2</t>
  </si>
  <si>
    <t>Страховые взносы с ФОТ</t>
  </si>
  <si>
    <t>Итого</t>
  </si>
  <si>
    <t>Всего расходов</t>
  </si>
  <si>
    <t xml:space="preserve"> </t>
  </si>
  <si>
    <t>Управленческие расходы</t>
  </si>
  <si>
    <t>Канцелярские расходы</t>
  </si>
  <si>
    <t>Услуги ИАЦ</t>
  </si>
  <si>
    <t>Почтовые расходы</t>
  </si>
  <si>
    <t>Юридические услуги</t>
  </si>
  <si>
    <t>Аварийное обслуживание дома</t>
  </si>
  <si>
    <t>Налоги</t>
  </si>
  <si>
    <t>Обслуживание приборов учета тепла</t>
  </si>
  <si>
    <t>Страхование лифтов</t>
  </si>
  <si>
    <t>Оплата госпошлин</t>
  </si>
  <si>
    <t>Расходы</t>
  </si>
  <si>
    <t>За месяц</t>
  </si>
  <si>
    <t>За год</t>
  </si>
  <si>
    <t>Целевые поступления на содержание и ремонт</t>
  </si>
  <si>
    <t>Вознаграждение (з/пл) Председателя правления</t>
  </si>
  <si>
    <t>Отпускные</t>
  </si>
  <si>
    <t xml:space="preserve">Услуги банка </t>
  </si>
  <si>
    <t xml:space="preserve">Услуги связи </t>
  </si>
  <si>
    <t>Услуги нотариуса</t>
  </si>
  <si>
    <t>Содержание и ремонт оргтехники</t>
  </si>
  <si>
    <t>Транспортные услуги</t>
  </si>
  <si>
    <t>Содержание и обслуживание дома</t>
  </si>
  <si>
    <t>Обслуживание  лифтов</t>
  </si>
  <si>
    <t>Проверка и прочистка вентканалов</t>
  </si>
  <si>
    <t>Обслуживание газового оборудования</t>
  </si>
  <si>
    <t>Ремонт общего имущества</t>
  </si>
  <si>
    <t>Текущий ремонт инженерного оборудования дома</t>
  </si>
  <si>
    <t>Резерв непредвиденных расходов</t>
  </si>
  <si>
    <t xml:space="preserve">Утверждена </t>
  </si>
  <si>
    <t xml:space="preserve">Смета расходов ТСН "Нехинская 26" </t>
  </si>
  <si>
    <t xml:space="preserve">  </t>
  </si>
  <si>
    <t xml:space="preserve">       Доходы</t>
  </si>
  <si>
    <t>S = 9488,7 кв.м</t>
  </si>
  <si>
    <t xml:space="preserve">Председатель правления:                                                               </t>
  </si>
  <si>
    <t>Окос территории и обслуж-е косы</t>
  </si>
  <si>
    <t>Обслуживание сайт (хостинг)</t>
  </si>
  <si>
    <t xml:space="preserve">Интеграция с ГИС ЖКХ </t>
  </si>
  <si>
    <t>Поверка и замена Приборов учета</t>
  </si>
  <si>
    <t>Дератизация дома (грызуны, насекомые)</t>
  </si>
  <si>
    <t>Услуги по составлению реестра собственников</t>
  </si>
  <si>
    <t>Материал+хоз-е расходы и инвентарь</t>
  </si>
  <si>
    <t>Использование общего имущества(аренда)</t>
  </si>
  <si>
    <t>Оплата труда  персонала</t>
  </si>
  <si>
    <t>Сварочные работы</t>
  </si>
  <si>
    <t>СБИС</t>
  </si>
  <si>
    <t>Обслуживание компьютерных прог-м 1C</t>
  </si>
  <si>
    <t>Восстановление водоотведения мусорокамер</t>
  </si>
  <si>
    <t>Копчиков М.С.</t>
  </si>
  <si>
    <t>Кронирование деревьев и кустов</t>
  </si>
  <si>
    <t xml:space="preserve">Тариф на 1 кв.м площади в месяц составляет   30,00 руб </t>
  </si>
  <si>
    <t>30,00 руб./м2</t>
  </si>
  <si>
    <t>общим собранием членов ТСН</t>
  </si>
  <si>
    <t>на 2025 год</t>
  </si>
  <si>
    <t xml:space="preserve">Освидетельствование лифтов </t>
  </si>
  <si>
    <t>Строительный контроль при замене лифтов</t>
  </si>
  <si>
    <t>Остаток прошлых периодов 2024 г.</t>
  </si>
  <si>
    <t>1.3</t>
  </si>
  <si>
    <t>Итого    (1.1+1.2+1.3)</t>
  </si>
  <si>
    <t>Оплата труда персонала</t>
  </si>
  <si>
    <t>1.4</t>
  </si>
  <si>
    <t>Протокол от __ __________ 2025 г.</t>
  </si>
  <si>
    <t>__</t>
  </si>
  <si>
    <t>_________</t>
  </si>
  <si>
    <t>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</si>
</sst>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" fontId="3" fillId="0" borderId="6" xfId="0" applyNumberFormat="1" applyFont="1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4" fontId="4" fillId="0" borderId="6" xfId="0" applyNumberFormat="1" applyFont="1" applyBorder="1"/>
    <xf numFmtId="0" fontId="0" fillId="0" borderId="8" xfId="0" applyBorder="1"/>
    <xf numFmtId="0" fontId="0" fillId="0" borderId="9" xfId="0" applyBorder="1"/>
    <xf numFmtId="0" fontId="3" fillId="0" borderId="4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3" fillId="0" borderId="0" xfId="0" applyNumberFormat="1" applyFont="1"/>
    <xf numFmtId="2" fontId="8" fillId="0" borderId="0" xfId="0" applyNumberFormat="1" applyFont="1"/>
    <xf numFmtId="0" fontId="8" fillId="0" borderId="0" xfId="0" applyFont="1"/>
    <xf numFmtId="2" fontId="0" fillId="0" borderId="0" xfId="0" applyNumberFormat="1"/>
    <xf numFmtId="2" fontId="9" fillId="0" borderId="0" xfId="0" applyNumberFormat="1" applyFont="1"/>
    <xf numFmtId="4" fontId="8" fillId="0" borderId="0" xfId="0" applyNumberFormat="1" applyFont="1"/>
    <xf numFmtId="0" fontId="0" fillId="0" borderId="0" xfId="0" applyAlignment="1">
      <alignment wrapText="1"/>
    </xf>
    <xf numFmtId="4" fontId="0" fillId="0" borderId="9" xfId="0" applyNumberFormat="1" applyBorder="1"/>
    <xf numFmtId="4" fontId="0" fillId="0" borderId="2" xfId="0" applyNumberFormat="1" applyBorder="1"/>
    <xf numFmtId="4" fontId="0" fillId="0" borderId="11" xfId="0" applyNumberFormat="1" applyBorder="1"/>
    <xf numFmtId="4" fontId="0" fillId="0" borderId="6" xfId="0" applyNumberFormat="1" applyBorder="1"/>
    <xf numFmtId="4" fontId="0" fillId="0" borderId="1" xfId="0" applyNumberFormat="1" applyBorder="1"/>
    <xf numFmtId="4" fontId="8" fillId="0" borderId="6" xfId="0" applyNumberFormat="1" applyFont="1" applyBorder="1"/>
    <xf numFmtId="4" fontId="0" fillId="2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0" borderId="0" xfId="0" applyAlignment="1">
      <alignment horizontal="right"/>
    </xf>
    <xf numFmtId="49" fontId="0" fillId="0" borderId="10" xfId="0" applyNumberForma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top"/>
    </xf>
    <xf numFmtId="4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7" fillId="0" borderId="12" xfId="0" applyFont="1" applyBorder="1"/>
    <xf numFmtId="0" fontId="7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4" xfId="0" applyFill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0" fillId="0" borderId="7" xfId="0" applyNumberFormat="1" applyFont="1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="85" zoomScaleNormal="85" workbookViewId="0">
      <selection activeCell="J69" sqref="J69"/>
    </sheetView>
  </sheetViews>
  <sheetFormatPr defaultRowHeight="15" outlineLevelRow="1" x14ac:dyDescent="0.25"/>
  <cols>
    <col min="1" max="1" width="1.28515625" customWidth="1"/>
    <col min="2" max="2" width="7.28515625" customWidth="1"/>
    <col min="3" max="3" width="26.7109375" customWidth="1"/>
    <col min="4" max="4" width="26.85546875" customWidth="1"/>
    <col min="5" max="6" width="14.5703125" customWidth="1"/>
    <col min="7" max="7" width="5.5703125" customWidth="1"/>
  </cols>
  <sheetData>
    <row r="1" spans="2:6" ht="13.9" customHeight="1" x14ac:dyDescent="0.25">
      <c r="E1" s="7" t="s">
        <v>35</v>
      </c>
    </row>
    <row r="2" spans="2:6" ht="15.6" customHeight="1" x14ac:dyDescent="0.25">
      <c r="E2" s="7" t="s">
        <v>58</v>
      </c>
    </row>
    <row r="3" spans="2:6" ht="13.9" customHeight="1" x14ac:dyDescent="0.25">
      <c r="D3" s="61" t="s">
        <v>68</v>
      </c>
      <c r="E3" s="7" t="s">
        <v>69</v>
      </c>
      <c r="F3" t="s">
        <v>70</v>
      </c>
    </row>
    <row r="4" spans="2:6" ht="15.6" customHeight="1" x14ac:dyDescent="0.25">
      <c r="E4" s="7" t="s">
        <v>67</v>
      </c>
    </row>
    <row r="5" spans="2:6" ht="20.25" customHeight="1" x14ac:dyDescent="0.35">
      <c r="C5" s="72" t="s">
        <v>36</v>
      </c>
      <c r="D5" s="72"/>
      <c r="E5" s="72"/>
      <c r="F5" s="72"/>
    </row>
    <row r="6" spans="2:6" ht="24" customHeight="1" x14ac:dyDescent="0.45">
      <c r="C6" s="84" t="s">
        <v>59</v>
      </c>
      <c r="D6" s="85"/>
      <c r="E6" s="86" t="s">
        <v>57</v>
      </c>
      <c r="F6" s="87"/>
    </row>
    <row r="7" spans="2:6" ht="18" customHeight="1" x14ac:dyDescent="0.25">
      <c r="B7" s="4"/>
      <c r="C7" s="39" t="s">
        <v>0</v>
      </c>
      <c r="D7" s="40"/>
      <c r="E7" s="36" t="s">
        <v>18</v>
      </c>
      <c r="F7" s="6" t="s">
        <v>19</v>
      </c>
    </row>
    <row r="8" spans="2:6" ht="14.25" customHeight="1" x14ac:dyDescent="0.25">
      <c r="B8" s="28">
        <v>1</v>
      </c>
      <c r="C8" s="17">
        <v>2</v>
      </c>
      <c r="D8" s="38"/>
      <c r="E8" s="37">
        <v>3</v>
      </c>
      <c r="F8" s="2">
        <v>4</v>
      </c>
    </row>
    <row r="9" spans="2:6" x14ac:dyDescent="0.25">
      <c r="B9" s="3"/>
      <c r="C9" s="78" t="s">
        <v>38</v>
      </c>
      <c r="D9" s="78"/>
      <c r="E9" s="74"/>
      <c r="F9" s="74"/>
    </row>
    <row r="10" spans="2:6" x14ac:dyDescent="0.25">
      <c r="B10" s="5" t="s">
        <v>1</v>
      </c>
      <c r="C10" s="4" t="s">
        <v>20</v>
      </c>
      <c r="D10" s="16"/>
      <c r="E10" s="48">
        <f>F10/12</f>
        <v>284661</v>
      </c>
      <c r="F10" s="49">
        <v>3415932</v>
      </c>
    </row>
    <row r="11" spans="2:6" x14ac:dyDescent="0.25">
      <c r="B11" s="14" t="s">
        <v>2</v>
      </c>
      <c r="C11" s="4" t="s">
        <v>48</v>
      </c>
      <c r="D11" s="16"/>
      <c r="E11" s="48">
        <f>F11/12</f>
        <v>12800</v>
      </c>
      <c r="F11" s="49">
        <v>153600</v>
      </c>
    </row>
    <row r="12" spans="2:6" x14ac:dyDescent="0.25">
      <c r="B12" s="14" t="s">
        <v>63</v>
      </c>
      <c r="C12" s="32" t="s">
        <v>62</v>
      </c>
      <c r="D12" s="33"/>
      <c r="E12" s="48"/>
      <c r="F12" s="48">
        <v>78945.429999999993</v>
      </c>
    </row>
    <row r="13" spans="2:6" x14ac:dyDescent="0.25">
      <c r="B13" s="67"/>
      <c r="C13" s="4" t="s">
        <v>64</v>
      </c>
      <c r="D13" s="16"/>
      <c r="E13" s="9">
        <f>E10+E11</f>
        <v>297461</v>
      </c>
      <c r="F13" s="15">
        <f>SUM(F10:F12)</f>
        <v>3648477.43</v>
      </c>
    </row>
    <row r="14" spans="2:6" ht="13.5" customHeight="1" x14ac:dyDescent="0.25">
      <c r="B14" s="62"/>
      <c r="C14" s="76" t="s">
        <v>17</v>
      </c>
      <c r="D14" s="76"/>
      <c r="E14" s="76"/>
      <c r="F14" s="77"/>
    </row>
    <row r="15" spans="2:6" ht="14.25" customHeight="1" x14ac:dyDescent="0.25">
      <c r="B15" s="29"/>
      <c r="C15" s="76" t="s">
        <v>7</v>
      </c>
      <c r="D15" s="76"/>
      <c r="E15" s="76"/>
      <c r="F15" s="77"/>
    </row>
    <row r="16" spans="2:6" ht="14.25" customHeight="1" x14ac:dyDescent="0.25">
      <c r="B16" s="65">
        <v>1</v>
      </c>
      <c r="C16" s="68" t="s">
        <v>65</v>
      </c>
      <c r="D16" s="64"/>
      <c r="E16" s="50">
        <f t="shared" ref="E16:E36" si="0">F16/12</f>
        <v>215726.42500000002</v>
      </c>
      <c r="F16" s="66">
        <f>F17+F18+F19+F20</f>
        <v>2588717.1</v>
      </c>
    </row>
    <row r="17" spans="2:6" hidden="1" outlineLevel="1" x14ac:dyDescent="0.25">
      <c r="B17" s="62" t="s">
        <v>1</v>
      </c>
      <c r="C17" s="29" t="s">
        <v>21</v>
      </c>
      <c r="D17" s="30"/>
      <c r="E17" s="50">
        <f t="shared" si="0"/>
        <v>57471</v>
      </c>
      <c r="F17" s="10">
        <v>689652</v>
      </c>
    </row>
    <row r="18" spans="2:6" hidden="1" outlineLevel="1" x14ac:dyDescent="0.25">
      <c r="B18" s="62" t="s">
        <v>2</v>
      </c>
      <c r="C18" s="4" t="s">
        <v>49</v>
      </c>
      <c r="D18" s="16"/>
      <c r="E18" s="50">
        <f t="shared" si="0"/>
        <v>102470</v>
      </c>
      <c r="F18" s="10">
        <v>1229640</v>
      </c>
    </row>
    <row r="19" spans="2:6" hidden="1" outlineLevel="1" x14ac:dyDescent="0.25">
      <c r="B19" s="62" t="s">
        <v>63</v>
      </c>
      <c r="C19" s="4" t="s">
        <v>22</v>
      </c>
      <c r="D19" s="16"/>
      <c r="E19" s="50">
        <f t="shared" si="0"/>
        <v>5747.5</v>
      </c>
      <c r="F19" s="10">
        <v>68970</v>
      </c>
    </row>
    <row r="20" spans="2:6" hidden="1" outlineLevel="1" x14ac:dyDescent="0.25">
      <c r="B20" s="5" t="s">
        <v>66</v>
      </c>
      <c r="C20" s="4" t="s">
        <v>3</v>
      </c>
      <c r="D20" s="16"/>
      <c r="E20" s="50">
        <f t="shared" si="0"/>
        <v>50037.924999999996</v>
      </c>
      <c r="F20" s="54">
        <v>600455.1</v>
      </c>
    </row>
    <row r="21" spans="2:6" collapsed="1" x14ac:dyDescent="0.25">
      <c r="B21" s="17">
        <v>2</v>
      </c>
      <c r="C21" s="4" t="s">
        <v>23</v>
      </c>
      <c r="D21" s="16"/>
      <c r="E21" s="50">
        <f t="shared" si="0"/>
        <v>8333.3333333333339</v>
      </c>
      <c r="F21" s="10">
        <v>100000</v>
      </c>
    </row>
    <row r="22" spans="2:6" ht="15" customHeight="1" x14ac:dyDescent="0.25">
      <c r="B22" s="17">
        <v>3</v>
      </c>
      <c r="C22" s="24" t="s">
        <v>8</v>
      </c>
      <c r="D22" s="25"/>
      <c r="E22" s="50">
        <f t="shared" si="0"/>
        <v>833.33333333333337</v>
      </c>
      <c r="F22" s="10">
        <v>10000</v>
      </c>
    </row>
    <row r="23" spans="2:6" x14ac:dyDescent="0.25">
      <c r="B23" s="17">
        <v>4</v>
      </c>
      <c r="C23" s="18" t="s">
        <v>9</v>
      </c>
      <c r="D23" s="19"/>
      <c r="E23" s="50">
        <f t="shared" si="0"/>
        <v>4720.166666666667</v>
      </c>
      <c r="F23" s="10">
        <v>56642</v>
      </c>
    </row>
    <row r="24" spans="2:6" ht="15" customHeight="1" x14ac:dyDescent="0.25">
      <c r="B24" s="55">
        <v>5</v>
      </c>
      <c r="C24" s="83" t="s">
        <v>52</v>
      </c>
      <c r="D24" s="82"/>
      <c r="E24" s="50">
        <f t="shared" si="0"/>
        <v>5122</v>
      </c>
      <c r="F24" s="54">
        <v>61464</v>
      </c>
    </row>
    <row r="25" spans="2:6" x14ac:dyDescent="0.25">
      <c r="B25" s="56">
        <v>6</v>
      </c>
      <c r="C25" s="57" t="s">
        <v>51</v>
      </c>
      <c r="D25" s="58"/>
      <c r="E25" s="50">
        <f t="shared" si="0"/>
        <v>616.66666666666663</v>
      </c>
      <c r="F25" s="54">
        <v>7400</v>
      </c>
    </row>
    <row r="26" spans="2:6" x14ac:dyDescent="0.25">
      <c r="B26" s="56">
        <v>7</v>
      </c>
      <c r="C26" s="59" t="s">
        <v>43</v>
      </c>
      <c r="D26" s="60"/>
      <c r="E26" s="50">
        <f t="shared" si="0"/>
        <v>561.7166666666667</v>
      </c>
      <c r="F26" s="54">
        <v>6740.6</v>
      </c>
    </row>
    <row r="27" spans="2:6" ht="15" customHeight="1" x14ac:dyDescent="0.25">
      <c r="B27" s="56">
        <v>8</v>
      </c>
      <c r="C27" s="57" t="s">
        <v>42</v>
      </c>
      <c r="D27" s="58"/>
      <c r="E27" s="50">
        <f t="shared" si="0"/>
        <v>538.33333333333337</v>
      </c>
      <c r="F27" s="54">
        <v>6460</v>
      </c>
    </row>
    <row r="28" spans="2:6" ht="15" customHeight="1" x14ac:dyDescent="0.25">
      <c r="B28" s="17">
        <v>9</v>
      </c>
      <c r="C28" s="81" t="s">
        <v>26</v>
      </c>
      <c r="D28" s="82"/>
      <c r="E28" s="50">
        <f t="shared" si="0"/>
        <v>833.33333333333337</v>
      </c>
      <c r="F28" s="10">
        <v>10000</v>
      </c>
    </row>
    <row r="29" spans="2:6" x14ac:dyDescent="0.25">
      <c r="B29" s="3">
        <v>10</v>
      </c>
      <c r="C29" s="24" t="s">
        <v>10</v>
      </c>
      <c r="D29" s="25"/>
      <c r="E29" s="50">
        <f t="shared" si="0"/>
        <v>250</v>
      </c>
      <c r="F29" s="10">
        <v>3000</v>
      </c>
    </row>
    <row r="30" spans="2:6" x14ac:dyDescent="0.25">
      <c r="B30" s="17">
        <v>11</v>
      </c>
      <c r="C30" s="18" t="s">
        <v>24</v>
      </c>
      <c r="D30" s="19"/>
      <c r="E30" s="50">
        <f t="shared" si="0"/>
        <v>666.66666666666663</v>
      </c>
      <c r="F30" s="10">
        <v>8000</v>
      </c>
    </row>
    <row r="31" spans="2:6" x14ac:dyDescent="0.25">
      <c r="B31" s="17">
        <v>12</v>
      </c>
      <c r="C31" s="24" t="s">
        <v>11</v>
      </c>
      <c r="D31" s="25"/>
      <c r="E31" s="50">
        <f t="shared" si="0"/>
        <v>0</v>
      </c>
      <c r="F31" s="10">
        <v>0</v>
      </c>
    </row>
    <row r="32" spans="2:6" x14ac:dyDescent="0.25">
      <c r="B32" s="17">
        <v>13</v>
      </c>
      <c r="C32" s="4" t="s">
        <v>25</v>
      </c>
      <c r="D32" s="16"/>
      <c r="E32" s="50">
        <f t="shared" si="0"/>
        <v>0</v>
      </c>
      <c r="F32" s="10">
        <v>0</v>
      </c>
    </row>
    <row r="33" spans="2:6" ht="14.45" customHeight="1" x14ac:dyDescent="0.25">
      <c r="B33" s="17">
        <v>14</v>
      </c>
      <c r="C33" s="26" t="s">
        <v>13</v>
      </c>
      <c r="D33" s="27"/>
      <c r="E33" s="50">
        <f t="shared" si="0"/>
        <v>1333.3333333333333</v>
      </c>
      <c r="F33" s="10">
        <v>16000</v>
      </c>
    </row>
    <row r="34" spans="2:6" ht="14.45" customHeight="1" x14ac:dyDescent="0.25">
      <c r="B34" s="3">
        <v>15</v>
      </c>
      <c r="C34" s="20" t="s">
        <v>16</v>
      </c>
      <c r="D34" s="21"/>
      <c r="E34" s="50">
        <f t="shared" si="0"/>
        <v>2083.3333333333335</v>
      </c>
      <c r="F34" s="10">
        <v>25000</v>
      </c>
    </row>
    <row r="35" spans="2:6" ht="14.45" customHeight="1" x14ac:dyDescent="0.25">
      <c r="B35" s="17">
        <v>16</v>
      </c>
      <c r="C35" s="79" t="s">
        <v>46</v>
      </c>
      <c r="D35" s="80"/>
      <c r="E35" s="50">
        <f t="shared" si="0"/>
        <v>250</v>
      </c>
      <c r="F35" s="10">
        <v>3000</v>
      </c>
    </row>
    <row r="36" spans="2:6" ht="14.45" customHeight="1" x14ac:dyDescent="0.25">
      <c r="B36" s="17">
        <v>17</v>
      </c>
      <c r="C36" s="26" t="s">
        <v>27</v>
      </c>
      <c r="D36" s="27"/>
      <c r="E36" s="50">
        <f t="shared" si="0"/>
        <v>166.66666666666666</v>
      </c>
      <c r="F36" s="10">
        <v>2000</v>
      </c>
    </row>
    <row r="37" spans="2:6" ht="13.5" customHeight="1" x14ac:dyDescent="0.25">
      <c r="B37" s="3" t="s">
        <v>6</v>
      </c>
      <c r="C37" s="20" t="s">
        <v>4</v>
      </c>
      <c r="D37" s="21"/>
      <c r="E37" s="15">
        <f>SUM(E17:E36)</f>
        <v>242035.30833333335</v>
      </c>
      <c r="F37" s="9">
        <f>F16+F21+F22+F23+F24+F25+F26+F27+F28+F29+F30+F31+F32+F33+F34+F35+F36</f>
        <v>2904423.7</v>
      </c>
    </row>
    <row r="38" spans="2:6" ht="12" customHeight="1" x14ac:dyDescent="0.25">
      <c r="B38" s="73" t="s">
        <v>28</v>
      </c>
      <c r="C38" s="78"/>
      <c r="D38" s="78"/>
      <c r="E38" s="74"/>
      <c r="F38" s="74"/>
    </row>
    <row r="39" spans="2:6" x14ac:dyDescent="0.25">
      <c r="B39" s="3">
        <v>1</v>
      </c>
      <c r="C39" s="4" t="s">
        <v>12</v>
      </c>
      <c r="D39" s="16"/>
      <c r="E39" s="51">
        <f>F39/12</f>
        <v>6632.5999999999995</v>
      </c>
      <c r="F39" s="52">
        <v>79591.199999999997</v>
      </c>
    </row>
    <row r="40" spans="2:6" x14ac:dyDescent="0.25">
      <c r="B40" s="3">
        <v>2</v>
      </c>
      <c r="C40" s="22" t="s">
        <v>14</v>
      </c>
      <c r="D40" s="23"/>
      <c r="E40" s="51">
        <f t="shared" ref="E40:E50" si="1">F40/12</f>
        <v>2640</v>
      </c>
      <c r="F40" s="52">
        <v>31680</v>
      </c>
    </row>
    <row r="41" spans="2:6" x14ac:dyDescent="0.25">
      <c r="B41" s="3">
        <v>3</v>
      </c>
      <c r="C41" s="4" t="s">
        <v>44</v>
      </c>
      <c r="D41" s="16"/>
      <c r="E41" s="51">
        <f t="shared" si="1"/>
        <v>416.66666666666669</v>
      </c>
      <c r="F41" s="52">
        <v>5000</v>
      </c>
    </row>
    <row r="42" spans="2:6" x14ac:dyDescent="0.25">
      <c r="B42" s="13">
        <v>4</v>
      </c>
      <c r="C42" s="22" t="s">
        <v>29</v>
      </c>
      <c r="D42" s="23"/>
      <c r="E42" s="51">
        <f t="shared" si="1"/>
        <v>24518</v>
      </c>
      <c r="F42" s="52">
        <v>294216</v>
      </c>
    </row>
    <row r="43" spans="2:6" x14ac:dyDescent="0.25">
      <c r="B43" s="3">
        <v>5</v>
      </c>
      <c r="C43" s="4" t="s">
        <v>15</v>
      </c>
      <c r="D43" s="16"/>
      <c r="E43" s="51">
        <f t="shared" si="1"/>
        <v>150</v>
      </c>
      <c r="F43" s="52">
        <v>1800</v>
      </c>
    </row>
    <row r="44" spans="2:6" x14ac:dyDescent="0.25">
      <c r="B44" s="3">
        <v>6</v>
      </c>
      <c r="C44" s="22" t="s">
        <v>60</v>
      </c>
      <c r="D44" s="23"/>
      <c r="E44" s="51">
        <f t="shared" si="1"/>
        <v>1166.6666666666667</v>
      </c>
      <c r="F44" s="52">
        <v>14000</v>
      </c>
    </row>
    <row r="45" spans="2:6" x14ac:dyDescent="0.25">
      <c r="B45" s="13">
        <v>7</v>
      </c>
      <c r="C45" s="22" t="s">
        <v>45</v>
      </c>
      <c r="D45" s="23"/>
      <c r="E45" s="51">
        <f t="shared" si="1"/>
        <v>531</v>
      </c>
      <c r="F45" s="52">
        <v>6372</v>
      </c>
    </row>
    <row r="46" spans="2:6" x14ac:dyDescent="0.25">
      <c r="B46" s="3">
        <v>8</v>
      </c>
      <c r="C46" s="4" t="s">
        <v>30</v>
      </c>
      <c r="D46" s="16"/>
      <c r="E46" s="51">
        <f t="shared" si="1"/>
        <v>1375</v>
      </c>
      <c r="F46" s="52">
        <v>16500</v>
      </c>
    </row>
    <row r="47" spans="2:6" x14ac:dyDescent="0.25">
      <c r="B47" s="3">
        <v>9</v>
      </c>
      <c r="C47" s="22" t="s">
        <v>31</v>
      </c>
      <c r="D47" s="23"/>
      <c r="E47" s="51">
        <f t="shared" si="1"/>
        <v>2083.3333333333335</v>
      </c>
      <c r="F47" s="52">
        <v>25000</v>
      </c>
    </row>
    <row r="48" spans="2:6" x14ac:dyDescent="0.25">
      <c r="B48" s="3">
        <v>10</v>
      </c>
      <c r="C48" s="4" t="s">
        <v>41</v>
      </c>
      <c r="D48" s="16"/>
      <c r="E48" s="51">
        <f t="shared" si="1"/>
        <v>416.66666666666669</v>
      </c>
      <c r="F48" s="52">
        <v>5000</v>
      </c>
    </row>
    <row r="49" spans="2:6" x14ac:dyDescent="0.25">
      <c r="B49" s="13">
        <v>11</v>
      </c>
      <c r="C49" s="22" t="s">
        <v>47</v>
      </c>
      <c r="D49" s="23"/>
      <c r="E49" s="51">
        <f t="shared" si="1"/>
        <v>2916.6666666666665</v>
      </c>
      <c r="F49" s="52">
        <v>35000</v>
      </c>
    </row>
    <row r="50" spans="2:6" x14ac:dyDescent="0.25">
      <c r="B50" s="63">
        <v>12</v>
      </c>
      <c r="C50" s="4" t="s">
        <v>55</v>
      </c>
      <c r="D50" s="16"/>
      <c r="E50" s="48">
        <f t="shared" si="1"/>
        <v>416.66666666666669</v>
      </c>
      <c r="F50" s="49">
        <v>5000</v>
      </c>
    </row>
    <row r="51" spans="2:6" x14ac:dyDescent="0.25">
      <c r="B51" s="3"/>
      <c r="C51" s="4" t="s">
        <v>4</v>
      </c>
      <c r="D51" s="16"/>
      <c r="E51" s="15">
        <f>SUM(E39:E50)</f>
        <v>43263.266666666656</v>
      </c>
      <c r="F51" s="9">
        <f>SUM(F39:F50)</f>
        <v>519159.2</v>
      </c>
    </row>
    <row r="52" spans="2:6" ht="14.25" customHeight="1" x14ac:dyDescent="0.25">
      <c r="B52" s="73" t="s">
        <v>32</v>
      </c>
      <c r="C52" s="74"/>
      <c r="D52" s="74"/>
      <c r="E52" s="74"/>
      <c r="F52" s="75"/>
    </row>
    <row r="53" spans="2:6" x14ac:dyDescent="0.25">
      <c r="B53" s="17">
        <v>1</v>
      </c>
      <c r="C53" s="32" t="s">
        <v>33</v>
      </c>
      <c r="D53" s="33"/>
      <c r="E53" s="50">
        <f>F53/12</f>
        <v>4916.666666666667</v>
      </c>
      <c r="F53" s="10">
        <v>59000</v>
      </c>
    </row>
    <row r="54" spans="2:6" x14ac:dyDescent="0.25">
      <c r="B54" s="17">
        <v>2</v>
      </c>
      <c r="C54" s="4" t="s">
        <v>50</v>
      </c>
      <c r="D54" s="16"/>
      <c r="E54" s="50">
        <f t="shared" ref="E54:E56" si="2">F54/12</f>
        <v>1250</v>
      </c>
      <c r="F54" s="10">
        <v>15000</v>
      </c>
    </row>
    <row r="55" spans="2:6" x14ac:dyDescent="0.25">
      <c r="B55" s="17">
        <v>3</v>
      </c>
      <c r="C55" s="22" t="s">
        <v>53</v>
      </c>
      <c r="D55" s="23"/>
      <c r="E55" s="50">
        <f t="shared" si="2"/>
        <v>2500</v>
      </c>
      <c r="F55" s="10">
        <v>30000</v>
      </c>
    </row>
    <row r="56" spans="2:6" x14ac:dyDescent="0.25">
      <c r="B56" s="17">
        <v>4</v>
      </c>
      <c r="C56" s="22" t="s">
        <v>61</v>
      </c>
      <c r="D56" s="23"/>
      <c r="E56" s="50">
        <f t="shared" si="2"/>
        <v>10000</v>
      </c>
      <c r="F56" s="10">
        <v>120000</v>
      </c>
    </row>
    <row r="57" spans="2:6" x14ac:dyDescent="0.25">
      <c r="B57" s="4"/>
      <c r="C57" s="4" t="s">
        <v>4</v>
      </c>
      <c r="D57" s="16"/>
      <c r="E57" s="15">
        <f>SUM(E53:E56)</f>
        <v>18666.666666666668</v>
      </c>
      <c r="F57" s="9">
        <f>SUM(F53:F56)</f>
        <v>224000</v>
      </c>
    </row>
    <row r="58" spans="2:6" x14ac:dyDescent="0.25">
      <c r="B58" s="3">
        <v>1</v>
      </c>
      <c r="C58" s="4" t="s">
        <v>34</v>
      </c>
      <c r="D58" s="16"/>
      <c r="E58" s="53"/>
      <c r="F58" s="9">
        <f>F13-F37-F51-F57</f>
        <v>894.52999999996973</v>
      </c>
    </row>
    <row r="59" spans="2:6" ht="15.75" x14ac:dyDescent="0.25">
      <c r="B59" s="4"/>
      <c r="C59" s="34" t="s">
        <v>5</v>
      </c>
      <c r="D59" s="35"/>
      <c r="E59" s="31">
        <f>E37+E51+E57+E58</f>
        <v>303965.2416666667</v>
      </c>
      <c r="F59" s="8">
        <f>F37+F51+F57+F58</f>
        <v>3648477.43</v>
      </c>
    </row>
    <row r="60" spans="2:6" x14ac:dyDescent="0.25">
      <c r="B60" s="4"/>
      <c r="C60" s="29"/>
      <c r="D60" s="30"/>
      <c r="E60" s="16"/>
      <c r="F60" s="1"/>
    </row>
    <row r="61" spans="2:6" ht="45.75" customHeight="1" x14ac:dyDescent="0.25">
      <c r="C61" s="69" t="s">
        <v>56</v>
      </c>
      <c r="D61" s="70"/>
      <c r="E61" s="71"/>
      <c r="F61" s="71"/>
    </row>
    <row r="62" spans="2:6" x14ac:dyDescent="0.25">
      <c r="B62" s="11" t="s">
        <v>6</v>
      </c>
      <c r="C62" s="12" t="s">
        <v>39</v>
      </c>
      <c r="D62" s="12"/>
    </row>
    <row r="63" spans="2:6" x14ac:dyDescent="0.25">
      <c r="D63" s="12"/>
      <c r="E63" s="41"/>
      <c r="F63" s="42"/>
    </row>
    <row r="64" spans="2:6" x14ac:dyDescent="0.25">
      <c r="C64" t="s">
        <v>40</v>
      </c>
      <c r="E64" t="s">
        <v>54</v>
      </c>
    </row>
    <row r="65" spans="1:6" x14ac:dyDescent="0.25">
      <c r="D65" s="43"/>
      <c r="E65" s="43"/>
      <c r="F65" s="43"/>
    </row>
    <row r="67" spans="1:6" x14ac:dyDescent="0.25">
      <c r="D67" s="44"/>
      <c r="E67" s="44"/>
      <c r="F67" s="44"/>
    </row>
    <row r="68" spans="1:6" ht="18.75" x14ac:dyDescent="0.3">
      <c r="D68" s="45"/>
      <c r="E68" s="45"/>
      <c r="F68" s="45"/>
    </row>
    <row r="69" spans="1:6" ht="16.5" customHeight="1" x14ac:dyDescent="0.25">
      <c r="D69" s="46"/>
      <c r="E69" s="42"/>
      <c r="F69" s="42"/>
    </row>
    <row r="70" spans="1:6" x14ac:dyDescent="0.25">
      <c r="D70" s="47"/>
    </row>
    <row r="72" spans="1:6" x14ac:dyDescent="0.25">
      <c r="A72" t="s">
        <v>37</v>
      </c>
    </row>
  </sheetData>
  <mergeCells count="12">
    <mergeCell ref="C61:F61"/>
    <mergeCell ref="C5:F5"/>
    <mergeCell ref="B52:F52"/>
    <mergeCell ref="C15:F15"/>
    <mergeCell ref="B38:F38"/>
    <mergeCell ref="C14:F14"/>
    <mergeCell ref="C9:F9"/>
    <mergeCell ref="C35:D35"/>
    <mergeCell ref="C28:D28"/>
    <mergeCell ref="C24:D24"/>
    <mergeCell ref="C6:D6"/>
    <mergeCell ref="E6:F6"/>
  </mergeCells>
  <phoneticPr fontId="0" type="noConversion"/>
  <pageMargins left="0.11811023622047245" right="0.11811023622047245" top="0.39370078740157483" bottom="0.27559055118110237" header="0.31496062992125984" footer="0.31496062992125984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2024-02-20T14:02:59Z</cp:lastPrinted>
  <dcterms:created xsi:type="dcterms:W3CDTF">2017-03-22T09:00:58Z</dcterms:created>
  <dcterms:modified xsi:type="dcterms:W3CDTF">2025-03-06T15:15:27Z</dcterms:modified>
</cp:coreProperties>
</file>